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85" windowHeight="6810" activeTab="0"/>
  </bookViews>
  <sheets>
    <sheet name="decimale finito" sheetId="1" r:id="rId1"/>
    <sheet name="decimale periodico semplice" sheetId="2" r:id="rId2"/>
    <sheet name="decimale periodico misto" sheetId="3" r:id="rId3"/>
  </sheets>
  <definedNames>
    <definedName name="_xlnm.Print_Area" localSheetId="0">'decimale finito'!$C$4:$Q$52</definedName>
    <definedName name="Z_962245C6_056D_462D_95CC_F550085A0E2E_.wvu.Cols" localSheetId="0" hidden="1">'decimale finito'!$N:$O</definedName>
    <definedName name="Z_962245C6_056D_462D_95CC_F550085A0E2E_.wvu.PrintArea" localSheetId="0" hidden="1">'decimale finito'!$C$4:$Q$52</definedName>
  </definedNames>
  <calcPr fullCalcOnLoad="1"/>
</workbook>
</file>

<file path=xl/sharedStrings.xml><?xml version="1.0" encoding="utf-8"?>
<sst xmlns="http://schemas.openxmlformats.org/spreadsheetml/2006/main" count="57" uniqueCount="22">
  <si>
    <t>MAURO LA BARBERA</t>
  </si>
  <si>
    <t>QUOZIENTE</t>
  </si>
  <si>
    <t>RESTO</t>
  </si>
  <si>
    <t>PRIMO NUMERO</t>
  </si>
  <si>
    <t>SECONDO NUMERO</t>
  </si>
  <si>
    <t>,</t>
  </si>
  <si>
    <t>Inserire il numero decimale finito:</t>
  </si>
  <si>
    <t>Frazione generatrice:</t>
  </si>
  <si>
    <t>PRIMO N</t>
  </si>
  <si>
    <t>SECONDO N</t>
  </si>
  <si>
    <t>Inserire il numero decimale perodico misto:</t>
  </si>
  <si>
    <t>(con una cifra antiperiodale)</t>
  </si>
  <si>
    <t>(con due cifre antiperiodali)</t>
  </si>
  <si>
    <t>Aritmetica</t>
  </si>
  <si>
    <t>Home page</t>
  </si>
  <si>
    <t>Inserire il numero decimale periodico semplice:</t>
  </si>
  <si>
    <t>Inserire il numero decimale periodico misto:</t>
  </si>
  <si>
    <t>Excel</t>
  </si>
  <si>
    <t>Classe prima</t>
  </si>
  <si>
    <t>(con una cifra periodale)</t>
  </si>
  <si>
    <t>(con due cifre periodali)</t>
  </si>
  <si>
    <t>(con tre cifre periodali)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</si>
</sst>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/m/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46"/>
      <name val="Arial"/>
      <family val="0"/>
    </font>
    <font>
      <b/>
      <sz val="10"/>
      <color indexed="46"/>
      <name val="Arial"/>
      <family val="0"/>
    </font>
    <font>
      <b/>
      <sz val="9"/>
      <color indexed="46"/>
      <name val="Arial"/>
      <family val="0"/>
    </font>
    <font>
      <b/>
      <sz val="16"/>
      <color indexed="46"/>
      <name val="Arial"/>
      <family val="0"/>
    </font>
    <font>
      <b/>
      <sz val="12"/>
      <color indexed="46"/>
      <name val="Arial"/>
      <family val="0"/>
    </font>
    <font>
      <sz val="12"/>
      <color indexed="46"/>
      <name val="Arial"/>
      <family val="0"/>
    </font>
    <font>
      <b/>
      <sz val="14"/>
      <color indexed="46"/>
      <name val="Arial"/>
      <family val="0"/>
    </font>
    <font>
      <sz val="16"/>
      <color indexed="46"/>
      <name val="Arial"/>
      <family val="0"/>
    </font>
    <font>
      <sz val="8"/>
      <color indexed="46"/>
      <name val="Arial"/>
      <family val="0"/>
    </font>
    <font>
      <b/>
      <sz val="8"/>
      <color indexed="4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sz val="10"/>
      <color indexed="61"/>
      <name val="Arial"/>
      <family val="0"/>
    </font>
    <font>
      <b/>
      <sz val="12"/>
      <color indexed="61"/>
      <name val="Arial"/>
      <family val="0"/>
    </font>
    <font>
      <sz val="12"/>
      <color indexed="61"/>
      <name val="Arial"/>
      <family val="0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b/>
      <sz val="12"/>
      <color indexed="44"/>
      <name val="Arial"/>
      <family val="0"/>
    </font>
    <font>
      <sz val="12"/>
      <color indexed="44"/>
      <name val="Arial"/>
      <family val="0"/>
    </font>
    <font>
      <b/>
      <sz val="18"/>
      <color indexed="4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14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20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 horizontal="center"/>
      <protection hidden="1"/>
    </xf>
    <xf numFmtId="3" fontId="17" fillId="2" borderId="0" xfId="0" applyNumberFormat="1" applyFont="1" applyFill="1" applyBorder="1" applyAlignment="1" applyProtection="1" quotePrefix="1">
      <alignment horizontal="center"/>
      <protection hidden="1"/>
    </xf>
    <xf numFmtId="0" fontId="18" fillId="2" borderId="0" xfId="0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3" fontId="20" fillId="2" borderId="0" xfId="0" applyNumberFormat="1" applyFont="1" applyFill="1" applyBorder="1" applyAlignment="1" applyProtection="1" quotePrefix="1">
      <alignment horizontal="center"/>
      <protection hidden="1"/>
    </xf>
    <xf numFmtId="0" fontId="21" fillId="2" borderId="0" xfId="0" applyFont="1" applyFill="1" applyAlignment="1" applyProtection="1">
      <alignment/>
      <protection hidden="1"/>
    </xf>
    <xf numFmtId="0" fontId="22" fillId="2" borderId="0" xfId="0" applyFont="1" applyFill="1" applyAlignment="1" applyProtection="1">
      <alignment/>
      <protection hidden="1"/>
    </xf>
    <xf numFmtId="0" fontId="23" fillId="2" borderId="0" xfId="0" applyFont="1" applyFill="1" applyAlignment="1" applyProtection="1">
      <alignment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21" fillId="2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30" fillId="2" borderId="0" xfId="0" applyFont="1" applyFill="1" applyAlignment="1" applyProtection="1">
      <alignment/>
      <protection hidden="1"/>
    </xf>
    <xf numFmtId="0" fontId="31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Alignment="1" applyProtection="1">
      <alignment/>
      <protection hidden="1"/>
    </xf>
    <xf numFmtId="0" fontId="30" fillId="2" borderId="0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33" fillId="2" borderId="0" xfId="0" applyFont="1" applyFill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0" fontId="35" fillId="2" borderId="0" xfId="0" applyFont="1" applyFill="1" applyBorder="1" applyAlignment="1" applyProtection="1">
      <alignment horizontal="center"/>
      <protection hidden="1"/>
    </xf>
    <xf numFmtId="0" fontId="34" fillId="2" borderId="0" xfId="0" applyFont="1" applyFill="1" applyBorder="1" applyAlignment="1" applyProtection="1">
      <alignment horizontal="center"/>
      <protection hidden="1"/>
    </xf>
    <xf numFmtId="0" fontId="36" fillId="2" borderId="0" xfId="0" applyFont="1" applyFill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/>
      <protection hidden="1"/>
    </xf>
    <xf numFmtId="0" fontId="27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29" fillId="2" borderId="0" xfId="15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/>
      <protection hidden="1"/>
    </xf>
    <xf numFmtId="0" fontId="29" fillId="2" borderId="0" xfId="15" applyFont="1" applyFill="1" applyAlignment="1" applyProtection="1">
      <alignment horizontal="center"/>
      <protection hidden="1"/>
    </xf>
    <xf numFmtId="0" fontId="29" fillId="2" borderId="0" xfId="15" applyFont="1" applyFill="1" applyAlignment="1" applyProtection="1">
      <alignment horizontal="right"/>
      <protection hidden="1"/>
    </xf>
    <xf numFmtId="0" fontId="37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26" fillId="2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itmetica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hyperlink" Target="classe%20prima.ht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aritmetica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aritmetica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">
      <selection activeCell="F8" sqref="F8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0.00390625" style="1" customWidth="1"/>
    <col min="6" max="6" width="16.8515625" style="1" customWidth="1"/>
    <col min="7" max="7" width="10.00390625" style="1" customWidth="1"/>
    <col min="8" max="10" width="9.140625" style="1" customWidth="1"/>
    <col min="11" max="12" width="9.28125" style="1" bestFit="1" customWidth="1"/>
    <col min="13" max="13" width="9.140625" style="1" customWidth="1"/>
    <col min="14" max="15" width="9.140625" style="1" hidden="1" customWidth="1"/>
    <col min="16" max="16384" width="9.140625" style="1" customWidth="1"/>
  </cols>
  <sheetData>
    <row r="1" spans="1:3" ht="15">
      <c r="A1" s="61" t="s">
        <v>0</v>
      </c>
      <c r="B1" s="61"/>
      <c r="C1" s="61"/>
    </row>
    <row r="2" spans="12:13" ht="12.75">
      <c r="L2" s="57"/>
      <c r="M2" s="57"/>
    </row>
    <row r="3" spans="12:13" ht="15.75">
      <c r="L3" s="64" t="s">
        <v>14</v>
      </c>
      <c r="M3" s="64"/>
    </row>
    <row r="4" spans="7:13" ht="15">
      <c r="G4" s="42"/>
      <c r="H4" s="42"/>
      <c r="L4" s="57"/>
      <c r="M4" s="57"/>
    </row>
    <row r="5" spans="4:13" ht="15.75">
      <c r="D5" s="2"/>
      <c r="H5" s="3"/>
      <c r="L5" s="64" t="s">
        <v>17</v>
      </c>
      <c r="M5" s="64"/>
    </row>
    <row r="6" spans="4:13" ht="12.75">
      <c r="D6" s="2"/>
      <c r="F6" s="47"/>
      <c r="H6" s="63"/>
      <c r="I6" s="63"/>
      <c r="J6" s="63"/>
      <c r="L6" s="57"/>
      <c r="M6" s="57"/>
    </row>
    <row r="7" spans="3:13" ht="15.75">
      <c r="C7" s="4"/>
      <c r="H7" s="48"/>
      <c r="I7" s="48"/>
      <c r="J7" s="48"/>
      <c r="L7" s="64" t="s">
        <v>13</v>
      </c>
      <c r="M7" s="64"/>
    </row>
    <row r="8" spans="2:10" ht="23.25">
      <c r="B8" s="62" t="s">
        <v>6</v>
      </c>
      <c r="C8" s="62"/>
      <c r="D8" s="62"/>
      <c r="E8" s="62"/>
      <c r="F8" s="56">
        <v>1</v>
      </c>
      <c r="G8" s="7" t="s">
        <v>5</v>
      </c>
      <c r="H8" s="56">
        <v>2</v>
      </c>
      <c r="I8" s="56">
        <v>0</v>
      </c>
      <c r="J8" s="56">
        <v>0</v>
      </c>
    </row>
    <row r="9" ht="12.75">
      <c r="F9" s="3"/>
    </row>
    <row r="10" ht="12.75">
      <c r="F10" s="3"/>
    </row>
    <row r="11" spans="6:11" ht="12.75">
      <c r="F11" s="3"/>
      <c r="H11" s="28"/>
      <c r="I11" s="28"/>
      <c r="J11" s="28"/>
      <c r="K11" s="28"/>
    </row>
    <row r="12" spans="6:11" ht="12.75">
      <c r="F12" s="3"/>
      <c r="H12" s="28"/>
      <c r="I12" s="28"/>
      <c r="J12" s="28"/>
      <c r="K12" s="28"/>
    </row>
    <row r="13" spans="4:11" ht="26.25">
      <c r="D13" s="65" t="s">
        <v>7</v>
      </c>
      <c r="E13" s="65"/>
      <c r="F13" s="65"/>
      <c r="G13" s="8">
        <f>IF(MOD(E17,G17)=0,I13/H21,I13/H24)</f>
        <v>6</v>
      </c>
      <c r="H13" s="28"/>
      <c r="I13" s="11">
        <f>(F8*1000+H8*100+I8*10+J8)</f>
        <v>1200</v>
      </c>
      <c r="J13" s="28"/>
      <c r="K13" s="28"/>
    </row>
    <row r="14" spans="4:11" ht="26.25">
      <c r="D14" s="10"/>
      <c r="E14" s="10"/>
      <c r="F14" s="10"/>
      <c r="G14" s="9">
        <f>IF(MOD(E17,G17)=0,1000/H21,1000/H24)</f>
        <v>5</v>
      </c>
      <c r="H14" s="28"/>
      <c r="I14" s="28"/>
      <c r="J14" s="28"/>
      <c r="K14" s="28"/>
    </row>
    <row r="15" spans="1:9" ht="12.75">
      <c r="A15" s="11"/>
      <c r="B15" s="11"/>
      <c r="C15" s="50"/>
      <c r="D15" s="50"/>
      <c r="E15" s="50"/>
      <c r="F15" s="50"/>
      <c r="G15" s="50"/>
      <c r="H15" s="50"/>
      <c r="I15" s="50"/>
    </row>
    <row r="16" spans="1:13" ht="12.75">
      <c r="A16" s="11"/>
      <c r="B16" s="11"/>
      <c r="C16" s="50"/>
      <c r="D16" s="11"/>
      <c r="E16" s="12"/>
      <c r="F16" s="12"/>
      <c r="G16" s="12"/>
      <c r="H16" s="12"/>
      <c r="I16" s="13"/>
      <c r="J16" s="13"/>
      <c r="K16" s="11"/>
      <c r="L16" s="11"/>
      <c r="M16" s="11"/>
    </row>
    <row r="17" spans="1:13" ht="18.75" customHeight="1">
      <c r="A17" s="11"/>
      <c r="B17" s="11"/>
      <c r="C17" s="51"/>
      <c r="D17" s="14" t="s">
        <v>3</v>
      </c>
      <c r="E17" s="55">
        <f>IF(I13&gt;1000,I13,1000)</f>
        <v>1200</v>
      </c>
      <c r="F17" s="15" t="s">
        <v>4</v>
      </c>
      <c r="G17" s="55">
        <f>IF(F8&lt;&gt;0,1000,I13)</f>
        <v>1000</v>
      </c>
      <c r="H17" s="16"/>
      <c r="I17" s="17" t="str">
        <f>IF(H24=1,"I DUE NUMERI SONO COPRIMI"," ")</f>
        <v> </v>
      </c>
      <c r="J17" s="13"/>
      <c r="K17" s="11"/>
      <c r="L17" s="11"/>
      <c r="M17" s="11"/>
    </row>
    <row r="18" spans="1:17" ht="18.75" customHeight="1">
      <c r="A18" s="11"/>
      <c r="B18" s="11"/>
      <c r="C18" s="51"/>
      <c r="D18" s="14"/>
      <c r="E18" s="18"/>
      <c r="F18" s="15"/>
      <c r="G18" s="18"/>
      <c r="H18" s="16"/>
      <c r="I18" s="17"/>
      <c r="J18" s="13"/>
      <c r="K18" s="11"/>
      <c r="L18" s="11"/>
      <c r="M18" s="11"/>
      <c r="Q18" s="6"/>
    </row>
    <row r="19" spans="1:13" ht="12.75">
      <c r="A19" s="11"/>
      <c r="B19" s="11"/>
      <c r="C19" s="50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/>
      <c r="B20" s="11"/>
      <c r="C20" s="53"/>
      <c r="D20" s="19" t="s">
        <v>1</v>
      </c>
      <c r="E20" s="19"/>
      <c r="F20" s="13" t="s">
        <v>2</v>
      </c>
      <c r="G20" s="11"/>
      <c r="H20" s="11"/>
      <c r="I20" s="11"/>
      <c r="J20" s="11"/>
      <c r="K20" s="11"/>
      <c r="L20" s="11"/>
      <c r="M20" s="11"/>
    </row>
    <row r="21" spans="1:13" ht="18">
      <c r="A21" s="11"/>
      <c r="B21" s="11"/>
      <c r="C21" s="53"/>
      <c r="D21" s="18">
        <f>INT(E17/G17)</f>
        <v>1</v>
      </c>
      <c r="E21" s="20"/>
      <c r="F21" s="18">
        <f>MOD(E17,G17)</f>
        <v>200</v>
      </c>
      <c r="G21" s="21" t="str">
        <f>IF(AND(E17&lt;&gt;G17,F21=0),"M.C.D. è"," ")</f>
        <v> </v>
      </c>
      <c r="H21" s="22" t="str">
        <f>IF(AND(E17&lt;&gt;G17,F21=0),G17," ")</f>
        <v> </v>
      </c>
      <c r="I21" s="21" t="str">
        <f>IF(AND(E17&lt;&gt;G17,F21=0),"perché il resto è uguale a zero"," ")</f>
        <v> </v>
      </c>
      <c r="J21" s="11"/>
      <c r="K21" s="11"/>
      <c r="L21" s="11"/>
      <c r="M21" s="11"/>
    </row>
    <row r="22" spans="1:13" ht="18">
      <c r="A22" s="11"/>
      <c r="B22" s="11"/>
      <c r="C22" s="53"/>
      <c r="D22" s="18">
        <f>IF(AND(D21&lt;&gt;0,F21&lt;&gt;0),INT(G17/F21)," ")</f>
        <v>5</v>
      </c>
      <c r="E22" s="18"/>
      <c r="F22" s="18">
        <f>IF(AND(D21&lt;&gt;0,F21&lt;&gt;0),MOD(G17,F21)," ")</f>
        <v>0</v>
      </c>
      <c r="G22" s="18" t="str">
        <f>IF(AND(E17&lt;&gt;G17,F21=0),"m.c.m. è:"," ")</f>
        <v> </v>
      </c>
      <c r="H22" s="22" t="str">
        <f>IF(AND(E17&lt;&gt;G17,F21=0),E17," ")</f>
        <v> </v>
      </c>
      <c r="I22" s="13"/>
      <c r="J22" s="11"/>
      <c r="K22" s="11"/>
      <c r="L22" s="11"/>
      <c r="M22" s="11"/>
    </row>
    <row r="23" spans="1:13" ht="15.75">
      <c r="A23" s="11"/>
      <c r="B23" s="11"/>
      <c r="C23" s="19"/>
      <c r="D23" s="18" t="str">
        <f aca="true" t="shared" si="0" ref="D23:D28">IF(AND(D22&lt;&gt;0,F22&lt;&gt;0,D22&lt;&gt;" "),INT(F21/F22)," ")</f>
        <v> </v>
      </c>
      <c r="E23" s="18"/>
      <c r="F23" s="18" t="str">
        <f aca="true" t="shared" si="1" ref="F23:F28">IF(AND(D22&lt;&gt;0,F22&lt;&gt;0,D22&lt;&gt;" "),MOD(F21,F22)," ")</f>
        <v> </v>
      </c>
      <c r="G23" s="11"/>
      <c r="H23" s="23"/>
      <c r="I23" s="11"/>
      <c r="J23" s="11"/>
      <c r="K23" s="11"/>
      <c r="L23" s="27"/>
      <c r="M23" s="11"/>
    </row>
    <row r="24" spans="1:13" ht="18">
      <c r="A24" s="11"/>
      <c r="B24" s="11"/>
      <c r="C24" s="19"/>
      <c r="D24" s="18" t="str">
        <f t="shared" si="0"/>
        <v> </v>
      </c>
      <c r="E24" s="18"/>
      <c r="F24" s="18" t="str">
        <f t="shared" si="1"/>
        <v> </v>
      </c>
      <c r="G24" s="24" t="str">
        <f>IF(AND(D21&lt;&gt;0,F21&lt;&gt;0),"M.C.D. è:"," ")</f>
        <v>M.C.D. è:</v>
      </c>
      <c r="H24" s="22">
        <f>IF(AND(D21&lt;&gt;0,F21&lt;&gt;0),SMALL(F21:F28,2)," ")</f>
        <v>200</v>
      </c>
      <c r="I24" s="21" t="str">
        <f>IF(AND(D21&lt;&gt;0,F21&lt;&gt;0),"perché è il minore dei resti distinti da zero"," ")</f>
        <v>perché è il minore dei resti distinti da zero</v>
      </c>
      <c r="J24" s="11"/>
      <c r="K24" s="11"/>
      <c r="L24" s="11"/>
      <c r="M24" s="11"/>
    </row>
    <row r="25" spans="1:13" ht="18">
      <c r="A25" s="64" t="s">
        <v>18</v>
      </c>
      <c r="B25" s="64"/>
      <c r="C25" s="19"/>
      <c r="D25" s="18" t="str">
        <f t="shared" si="0"/>
        <v> </v>
      </c>
      <c r="E25" s="18"/>
      <c r="F25" s="18" t="str">
        <f t="shared" si="1"/>
        <v> </v>
      </c>
      <c r="G25" s="24" t="str">
        <f>IF(AND(D21&lt;&gt;0,F21&lt;&gt;0),"m.c.m. è:"," ")</f>
        <v>m.c.m. è:</v>
      </c>
      <c r="H25" s="25">
        <f>IF(AND(D21&lt;&gt;0,F21&lt;&gt;0),(E17*G17)/H24," ")</f>
        <v>6000</v>
      </c>
      <c r="I25" s="17" t="str">
        <f>IF(H24=1,"perché è uguale al prodotto dei due numeri dati"," ")</f>
        <v> </v>
      </c>
      <c r="J25" s="11"/>
      <c r="K25" s="11"/>
      <c r="L25" s="11"/>
      <c r="M25" s="11"/>
    </row>
    <row r="26" spans="1:13" ht="15.75">
      <c r="A26" s="11"/>
      <c r="B26" s="11"/>
      <c r="C26" s="11"/>
      <c r="D26" s="18" t="str">
        <f t="shared" si="0"/>
        <v> </v>
      </c>
      <c r="E26" s="20"/>
      <c r="F26" s="18" t="str">
        <f t="shared" si="1"/>
        <v> </v>
      </c>
      <c r="G26" s="11"/>
      <c r="H26" s="11"/>
      <c r="I26" s="11"/>
      <c r="J26" s="11"/>
      <c r="K26" s="11"/>
      <c r="L26" s="11"/>
      <c r="M26" s="11"/>
    </row>
    <row r="27" spans="1:13" ht="15.75">
      <c r="A27" s="11"/>
      <c r="B27" s="11"/>
      <c r="C27" s="43"/>
      <c r="D27" s="44" t="str">
        <f t="shared" si="0"/>
        <v> </v>
      </c>
      <c r="E27" s="44"/>
      <c r="F27" s="44" t="str">
        <f t="shared" si="1"/>
        <v> </v>
      </c>
      <c r="G27" s="43"/>
      <c r="H27" s="46"/>
      <c r="I27" s="45" t="str">
        <f>IF(E17&lt;G17,"ATTENZIONE: hai inserito i numeri al contrario"," ")</f>
        <v> </v>
      </c>
      <c r="J27" s="43"/>
      <c r="K27" s="11"/>
      <c r="L27" s="11"/>
      <c r="M27" s="11"/>
    </row>
    <row r="28" spans="1:12" ht="15.75">
      <c r="A28" s="11"/>
      <c r="B28" s="11"/>
      <c r="C28" s="43"/>
      <c r="D28" s="44" t="str">
        <f t="shared" si="0"/>
        <v> </v>
      </c>
      <c r="E28" s="45"/>
      <c r="F28" s="44" t="str">
        <f t="shared" si="1"/>
        <v> </v>
      </c>
      <c r="G28" s="43"/>
      <c r="H28" s="43"/>
      <c r="I28" s="45" t="str">
        <f>IF(E17=G17,"ATTENZIONE: hai inserito lo stesso numero"," ")</f>
        <v> </v>
      </c>
      <c r="J28" s="43"/>
      <c r="L28" s="5"/>
    </row>
    <row r="29" spans="1:10" ht="12.75">
      <c r="A29" s="11"/>
      <c r="B29" s="11"/>
      <c r="C29" s="43"/>
      <c r="D29" s="43"/>
      <c r="E29" s="43"/>
      <c r="F29" s="43"/>
      <c r="G29" s="43"/>
      <c r="H29" s="43"/>
      <c r="I29" s="43"/>
      <c r="J29" s="43"/>
    </row>
    <row r="30" spans="1:10" ht="12.75">
      <c r="A30" s="11"/>
      <c r="B30" s="11"/>
      <c r="C30" s="43"/>
      <c r="D30" s="43"/>
      <c r="E30" s="43"/>
      <c r="F30" s="43"/>
      <c r="G30" s="43"/>
      <c r="H30" s="43"/>
      <c r="I30" s="43"/>
      <c r="J30" s="43"/>
    </row>
    <row r="31" spans="1:10" ht="12.75">
      <c r="A31" s="11"/>
      <c r="B31" s="11"/>
      <c r="C31" s="43"/>
      <c r="D31" s="43"/>
      <c r="E31" s="43"/>
      <c r="F31" s="43"/>
      <c r="G31" s="43"/>
      <c r="H31" s="43"/>
      <c r="I31" s="43"/>
      <c r="J31" s="43"/>
    </row>
    <row r="32" spans="1:10" ht="12.75">
      <c r="A32" s="11"/>
      <c r="B32" s="11"/>
      <c r="C32" s="43"/>
      <c r="D32" s="43"/>
      <c r="E32" s="43"/>
      <c r="F32" s="43"/>
      <c r="G32" s="43"/>
      <c r="H32" s="43"/>
      <c r="I32" s="43"/>
      <c r="J32" s="43"/>
    </row>
    <row r="33" spans="1:10" ht="12.75">
      <c r="A33" s="11"/>
      <c r="B33" s="11"/>
      <c r="C33" s="43"/>
      <c r="D33" s="43"/>
      <c r="E33" s="43"/>
      <c r="F33" s="43"/>
      <c r="G33" s="43"/>
      <c r="H33" s="43"/>
      <c r="I33" s="43"/>
      <c r="J33" s="43"/>
    </row>
    <row r="34" spans="1:10" ht="12.75">
      <c r="A34" s="11"/>
      <c r="B34" s="11"/>
      <c r="C34" s="43"/>
      <c r="D34" s="43"/>
      <c r="E34" s="43"/>
      <c r="F34" s="43"/>
      <c r="G34" s="43"/>
      <c r="H34" s="43"/>
      <c r="I34" s="43"/>
      <c r="J34" s="43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11"/>
    </row>
  </sheetData>
  <sheetProtection password="D1FA" sheet="1" objects="1" scenarios="1" selectLockedCells="1"/>
  <mergeCells count="8">
    <mergeCell ref="L3:M3"/>
    <mergeCell ref="L5:M5"/>
    <mergeCell ref="L7:M7"/>
    <mergeCell ref="D13:F13"/>
    <mergeCell ref="A1:C1"/>
    <mergeCell ref="B8:E8"/>
    <mergeCell ref="H6:J6"/>
    <mergeCell ref="A25:B25"/>
  </mergeCells>
  <hyperlinks>
    <hyperlink ref="L7:M7" r:id="rId1" display="Aritmetica"/>
    <hyperlink ref="L5:M5" r:id="rId2" display="Excel"/>
    <hyperlink ref="L3:M3" r:id="rId3" display="Home page"/>
    <hyperlink ref="A25:B25" r:id="rId4" display="ClsaClasse prima"/>
  </hyperlinks>
  <printOptions gridLines="1" headings="1" horizontalCentered="1" verticalCentered="1"/>
  <pageMargins left="0.7874015748031497" right="0.7874015748031497" top="0.7874015748031497" bottom="0.7874015748031497" header="0.5118110236220472" footer="0.5118110236220472"/>
  <pageSetup cellComments="asDisplayed" orientation="landscape" paperSize="9" scale="7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H4" sqref="H4"/>
    </sheetView>
  </sheetViews>
  <sheetFormatPr defaultColWidth="9.140625" defaultRowHeight="12.75"/>
  <cols>
    <col min="1" max="8" width="9.140625" style="1" customWidth="1"/>
    <col min="9" max="9" width="14.57421875" style="1" customWidth="1"/>
    <col min="10" max="16384" width="9.140625" style="1" customWidth="1"/>
  </cols>
  <sheetData>
    <row r="1" spans="1:14" ht="15.75">
      <c r="A1" s="61" t="s">
        <v>0</v>
      </c>
      <c r="B1" s="61"/>
      <c r="C1" s="61"/>
      <c r="M1" s="64" t="s">
        <v>14</v>
      </c>
      <c r="N1" s="64"/>
    </row>
    <row r="2" spans="9:14" ht="15">
      <c r="I2" s="42"/>
      <c r="J2" s="42"/>
      <c r="M2" s="57"/>
      <c r="N2" s="57"/>
    </row>
    <row r="3" spans="10:14" ht="15.75">
      <c r="J3" s="3"/>
      <c r="M3" s="64" t="s">
        <v>17</v>
      </c>
      <c r="N3" s="64"/>
    </row>
    <row r="4" spans="1:14" ht="23.25">
      <c r="A4" s="47"/>
      <c r="B4" s="62" t="s">
        <v>15</v>
      </c>
      <c r="C4" s="62"/>
      <c r="D4" s="62"/>
      <c r="E4" s="62"/>
      <c r="F4" s="62"/>
      <c r="G4" s="62"/>
      <c r="H4" s="56">
        <v>1</v>
      </c>
      <c r="I4" s="7" t="s">
        <v>5</v>
      </c>
      <c r="J4" s="58">
        <v>1</v>
      </c>
      <c r="K4" s="68">
        <f>J4</f>
        <v>1</v>
      </c>
      <c r="L4" s="68">
        <f>J4</f>
        <v>1</v>
      </c>
      <c r="M4" s="57"/>
      <c r="N4" s="57"/>
    </row>
    <row r="5" spans="3:14" ht="15.75">
      <c r="C5" s="69" t="s">
        <v>19</v>
      </c>
      <c r="D5" s="3"/>
      <c r="E5" s="3"/>
      <c r="H5" s="3"/>
      <c r="M5" s="64" t="s">
        <v>13</v>
      </c>
      <c r="N5" s="64"/>
    </row>
    <row r="6" spans="8:14" ht="12.75" customHeight="1">
      <c r="H6" s="3"/>
      <c r="M6" s="66"/>
      <c r="N6" s="66"/>
    </row>
    <row r="7" spans="5:12" ht="26.25">
      <c r="E7" s="65" t="str">
        <f>IF(MOD(C31,E31)&lt;&gt;0,"Frazione generatrice:","è uguale a")</f>
        <v>Frazione generatrice:</v>
      </c>
      <c r="F7" s="65"/>
      <c r="G7" s="65"/>
      <c r="H7" s="65"/>
      <c r="I7" s="8">
        <f>IF(MOD(C31,E31)&lt;&gt;0,K7/F38,K7/F35)</f>
        <v>10</v>
      </c>
      <c r="K7" s="11">
        <f>H4*1000+J4*100+K4*10+L4-H4</f>
        <v>1110</v>
      </c>
      <c r="L7" s="50"/>
    </row>
    <row r="8" spans="6:12" ht="26.25">
      <c r="F8" s="10"/>
      <c r="G8" s="10"/>
      <c r="H8" s="10"/>
      <c r="I8" s="9">
        <f>IF(MOD(C31,E31)&lt;&gt;0,999/F38,"")</f>
        <v>9</v>
      </c>
      <c r="K8" s="50"/>
      <c r="L8" s="50"/>
    </row>
    <row r="11" spans="1:18" ht="23.25">
      <c r="A11" s="11"/>
      <c r="B11" s="62" t="s">
        <v>15</v>
      </c>
      <c r="C11" s="62"/>
      <c r="D11" s="62"/>
      <c r="E11" s="62"/>
      <c r="F11" s="62"/>
      <c r="G11" s="62"/>
      <c r="H11" s="56">
        <v>1</v>
      </c>
      <c r="I11" s="7" t="s">
        <v>5</v>
      </c>
      <c r="J11" s="58">
        <v>1</v>
      </c>
      <c r="K11" s="58">
        <v>2</v>
      </c>
      <c r="L11" s="70"/>
      <c r="P11" s="11"/>
      <c r="Q11" s="11"/>
      <c r="R11" s="11"/>
    </row>
    <row r="12" spans="1:18" ht="20.25">
      <c r="A12" s="11"/>
      <c r="C12" s="69" t="s">
        <v>20</v>
      </c>
      <c r="H12" s="3"/>
      <c r="P12" s="11"/>
      <c r="Q12" s="11"/>
      <c r="R12" s="26"/>
    </row>
    <row r="13" spans="1:18" ht="12.75">
      <c r="A13" s="11"/>
      <c r="H13" s="3"/>
      <c r="P13" s="11"/>
      <c r="Q13" s="11"/>
      <c r="R13" s="11"/>
    </row>
    <row r="14" spans="1:18" ht="26.25">
      <c r="A14" s="11"/>
      <c r="E14" s="65" t="str">
        <f>IF(MOD(C52,E52)&lt;&gt;0,"Frazione generatrice:","è uguale a")</f>
        <v>Frazione generatrice:</v>
      </c>
      <c r="F14" s="65"/>
      <c r="G14" s="65"/>
      <c r="H14" s="65"/>
      <c r="I14" s="8">
        <f>IF(MOD(C42,E42)&lt;&gt;0,K14/F49,K14/F46)</f>
        <v>37</v>
      </c>
      <c r="K14" s="11">
        <f>H11*100+J11*10+K11-H11</f>
        <v>111</v>
      </c>
      <c r="L14" s="50"/>
      <c r="P14" s="11"/>
      <c r="Q14" s="11"/>
      <c r="R14" s="11"/>
    </row>
    <row r="15" spans="1:18" ht="26.25">
      <c r="A15" s="11"/>
      <c r="F15" s="10"/>
      <c r="G15" s="10"/>
      <c r="H15" s="10"/>
      <c r="I15" s="9">
        <f>IF(MOD(C42,E42)&lt;&gt;0,99/F49,"")</f>
        <v>33</v>
      </c>
      <c r="K15" s="50"/>
      <c r="L15" s="50"/>
      <c r="P15" s="11"/>
      <c r="Q15" s="11"/>
      <c r="R15" s="11"/>
    </row>
    <row r="16" spans="1:18" ht="12.75">
      <c r="A16" s="11"/>
      <c r="B16" s="11"/>
      <c r="C16" s="11"/>
      <c r="D16" s="50"/>
      <c r="P16" s="11"/>
      <c r="Q16" s="11"/>
      <c r="R16" s="11"/>
    </row>
    <row r="17" spans="1:18" ht="12.75">
      <c r="A17" s="11"/>
      <c r="B17" s="11"/>
      <c r="C17" s="11"/>
      <c r="D17" s="50"/>
      <c r="P17" s="11"/>
      <c r="Q17" s="11"/>
      <c r="R17" s="11"/>
    </row>
    <row r="18" spans="1:18" ht="23.25">
      <c r="A18" s="11"/>
      <c r="B18" s="62" t="s">
        <v>15</v>
      </c>
      <c r="C18" s="62"/>
      <c r="D18" s="62"/>
      <c r="E18" s="62"/>
      <c r="F18" s="62"/>
      <c r="G18" s="62"/>
      <c r="H18" s="56">
        <v>1</v>
      </c>
      <c r="I18" s="7" t="s">
        <v>5</v>
      </c>
      <c r="J18" s="58">
        <v>1</v>
      </c>
      <c r="K18" s="58">
        <v>2</v>
      </c>
      <c r="L18" s="58">
        <v>3</v>
      </c>
      <c r="P18" s="11"/>
      <c r="Q18" s="11"/>
      <c r="R18" s="11"/>
    </row>
    <row r="19" spans="3:18" ht="15.75">
      <c r="C19" s="69" t="s">
        <v>21</v>
      </c>
      <c r="D19" s="3"/>
      <c r="E19" s="3"/>
      <c r="H19" s="3"/>
      <c r="M19" s="11"/>
      <c r="N19" s="11"/>
      <c r="O19" s="11"/>
      <c r="P19" s="11"/>
      <c r="Q19" s="11"/>
      <c r="R19" s="11"/>
    </row>
    <row r="20" spans="8:18" ht="12.75">
      <c r="H20" s="3"/>
      <c r="M20" s="19"/>
      <c r="N20" s="11"/>
      <c r="O20" s="11"/>
      <c r="P20" s="11"/>
      <c r="Q20" s="11"/>
      <c r="R20" s="11"/>
    </row>
    <row r="21" spans="5:12" ht="26.25">
      <c r="E21" s="65" t="str">
        <f>IF(MOD(C52,E52)&lt;&gt;0,"Frazione generatrice:","è uguale a")</f>
        <v>Frazione generatrice:</v>
      </c>
      <c r="F21" s="65"/>
      <c r="G21" s="65"/>
      <c r="H21" s="65"/>
      <c r="I21" s="8">
        <f>IF(MOD(C52,E52)&lt;&gt;0,K21/F59,K21/F56)</f>
        <v>374</v>
      </c>
      <c r="K21" s="11">
        <f>H18*1000+J18*100+K18*10+L18-H18</f>
        <v>1122</v>
      </c>
      <c r="L21" s="50"/>
    </row>
    <row r="22" spans="6:12" ht="26.25">
      <c r="F22" s="10"/>
      <c r="G22" s="10"/>
      <c r="H22" s="10"/>
      <c r="I22" s="9">
        <f>IF(MOD(C52,E52)&lt;&gt;0,999/F59,"")</f>
        <v>333</v>
      </c>
      <c r="K22" s="50"/>
      <c r="L22" s="50"/>
    </row>
    <row r="25" spans="1:11" ht="12.75">
      <c r="A25" s="29"/>
      <c r="J25" s="11"/>
      <c r="K25" s="50"/>
    </row>
    <row r="26" spans="1:11" ht="12.75">
      <c r="A26" s="12"/>
      <c r="J26" s="11"/>
      <c r="K26" s="50"/>
    </row>
    <row r="27" spans="1:11" ht="12.75">
      <c r="A27" s="11"/>
      <c r="J27" s="11"/>
      <c r="K27" s="50"/>
    </row>
    <row r="28" spans="1:11" ht="12.75">
      <c r="A28" s="19"/>
      <c r="J28" s="11"/>
      <c r="K28" s="50"/>
    </row>
    <row r="29" spans="1:11" ht="12.75">
      <c r="A29" s="19"/>
      <c r="J29" s="11"/>
      <c r="K29" s="50"/>
    </row>
    <row r="30" spans="1:11" ht="12.75">
      <c r="A30" s="19"/>
      <c r="J30" s="11"/>
      <c r="K30" s="50"/>
    </row>
    <row r="31" spans="1:11" ht="15.75">
      <c r="A31" s="19"/>
      <c r="B31" s="30" t="s">
        <v>8</v>
      </c>
      <c r="C31" s="30">
        <f>IF(H4&lt;&gt;0,K7,999)</f>
        <v>1110</v>
      </c>
      <c r="D31" s="31" t="s">
        <v>9</v>
      </c>
      <c r="E31" s="30">
        <f>IF(H4&lt;&gt;0,999,K7)</f>
        <v>999</v>
      </c>
      <c r="F31" s="16"/>
      <c r="G31" s="17" t="str">
        <f>IF(F38=1,"I DUE NUMERI SONO COPRIMI"," ")</f>
        <v> </v>
      </c>
      <c r="H31" s="13"/>
      <c r="I31" s="11"/>
      <c r="J31" s="11"/>
      <c r="K31" s="50"/>
    </row>
    <row r="32" spans="1:11" ht="15.75">
      <c r="A32" s="19"/>
      <c r="B32" s="14"/>
      <c r="C32" s="18"/>
      <c r="D32" s="15"/>
      <c r="E32" s="18"/>
      <c r="F32" s="16"/>
      <c r="G32" s="17"/>
      <c r="H32" s="13"/>
      <c r="I32" s="11"/>
      <c r="J32" s="11"/>
      <c r="K32" s="50"/>
    </row>
    <row r="33" spans="1:11" ht="12.75">
      <c r="A33" s="19"/>
      <c r="B33" s="11"/>
      <c r="C33" s="11"/>
      <c r="D33" s="11"/>
      <c r="E33" s="11"/>
      <c r="F33" s="11"/>
      <c r="G33" s="11"/>
      <c r="H33" s="11"/>
      <c r="I33" s="11"/>
      <c r="J33" s="11"/>
      <c r="K33" s="50"/>
    </row>
    <row r="34" spans="1:11" ht="12.75">
      <c r="A34" s="50"/>
      <c r="B34" s="19" t="s">
        <v>1</v>
      </c>
      <c r="C34" s="19"/>
      <c r="D34" s="13" t="s">
        <v>2</v>
      </c>
      <c r="E34" s="11"/>
      <c r="F34" s="11"/>
      <c r="G34" s="11"/>
      <c r="H34" s="11"/>
      <c r="I34" s="11"/>
      <c r="J34" s="50"/>
      <c r="K34" s="50"/>
    </row>
    <row r="35" spans="2:9" ht="18">
      <c r="B35" s="18">
        <f>INT(C31/E31)</f>
        <v>1</v>
      </c>
      <c r="C35" s="20"/>
      <c r="D35" s="18">
        <f>MOD(C31,E31)</f>
        <v>111</v>
      </c>
      <c r="E35" s="21" t="str">
        <f>IF(AND(C31&lt;&gt;E31,D35=0),"M.C.D. è"," ")</f>
        <v> </v>
      </c>
      <c r="F35" s="22" t="str">
        <f>IF(AND(C31&lt;&gt;E31,D35=0),E31," ")</f>
        <v> </v>
      </c>
      <c r="G35" s="21" t="str">
        <f>IF(AND(C31&lt;&gt;E31,D35=0),"perché il resto è uguale a zero"," ")</f>
        <v> </v>
      </c>
      <c r="H35" s="11"/>
      <c r="I35" s="11"/>
    </row>
    <row r="36" spans="1:9" ht="18">
      <c r="A36" s="29"/>
      <c r="B36" s="18">
        <f>IF(AND(B35&lt;&gt;0,D35&lt;&gt;0),INT(E31/D35)," ")</f>
        <v>9</v>
      </c>
      <c r="C36" s="18"/>
      <c r="D36" s="18">
        <f>IF(AND(B35&lt;&gt;0,D35&lt;&gt;0),MOD(E31,D35)," ")</f>
        <v>0</v>
      </c>
      <c r="E36" s="18" t="str">
        <f>IF(AND(C31&lt;&gt;E31,D35=0),"m.c.m. è:"," ")</f>
        <v> </v>
      </c>
      <c r="F36" s="22" t="str">
        <f>IF(AND(C31&lt;&gt;E31,D35=0),C31," ")</f>
        <v> </v>
      </c>
      <c r="G36" s="13"/>
      <c r="H36" s="11"/>
      <c r="I36" s="11"/>
    </row>
    <row r="37" spans="1:9" ht="15.75">
      <c r="A37" s="12"/>
      <c r="B37" s="18" t="str">
        <f>IF(AND(B36&lt;&gt;0,D36&lt;&gt;0,B36&lt;&gt;" "),INT(D35/D36)," ")</f>
        <v> </v>
      </c>
      <c r="C37" s="18"/>
      <c r="D37" s="18" t="str">
        <f>IF(AND(B36&lt;&gt;0,D36&lt;&gt;0,B36&lt;&gt;" "),MOD(D35,D36)," ")</f>
        <v> </v>
      </c>
      <c r="E37" s="11"/>
      <c r="F37" s="23"/>
      <c r="G37" s="11"/>
      <c r="H37" s="11"/>
      <c r="I37" s="27"/>
    </row>
    <row r="38" spans="1:9" ht="18">
      <c r="A38" s="11"/>
      <c r="B38" s="18" t="str">
        <f>IF(AND(B37&lt;&gt;0,D37&lt;&gt;0,B37&lt;&gt;" "),INT(D36/D37)," ")</f>
        <v> </v>
      </c>
      <c r="C38" s="18"/>
      <c r="D38" s="18" t="str">
        <f>IF(AND(B37&lt;&gt;0,D37&lt;&gt;0,B37&lt;&gt;" "),MOD(D36,D37)," ")</f>
        <v> </v>
      </c>
      <c r="E38" s="24" t="str">
        <f>IF(AND(B35&lt;&gt;0,D35&lt;&gt;0),"M.C.D. è:"," ")</f>
        <v>M.C.D. è:</v>
      </c>
      <c r="F38" s="22">
        <f>IF(AND(B35&lt;&gt;0,D35&lt;&gt;0),SMALL(D35:D40,2)," ")</f>
        <v>111</v>
      </c>
      <c r="G38" s="21" t="str">
        <f>IF(AND(B35&lt;&gt;0,D35&lt;&gt;0),"perché è il minore dei resti distinti da zero"," ")</f>
        <v>perché è il minore dei resti distinti da zero</v>
      </c>
      <c r="H38" s="11"/>
      <c r="I38" s="11"/>
    </row>
    <row r="39" spans="1:9" ht="15.75">
      <c r="A39" s="19"/>
      <c r="B39" s="18" t="str">
        <f>IF(AND(B38&lt;&gt;0,D38&lt;&gt;0,B38&lt;&gt;" "),INT(D37/D38)," ")</f>
        <v> </v>
      </c>
      <c r="C39" s="18"/>
      <c r="D39" s="18" t="str">
        <f>IF(AND(B38&lt;&gt;0,D38&lt;&gt;0,B38&lt;&gt;" "),MOD(D37,D38)," ")</f>
        <v> </v>
      </c>
      <c r="E39" s="24" t="str">
        <f>IF(AND(B35&lt;&gt;0,D35&lt;&gt;0),"m.c.m. è:"," ")</f>
        <v>m.c.m. è:</v>
      </c>
      <c r="F39" s="32">
        <f>IF(AND(B35&lt;&gt;0,D35&lt;&gt;0),(C31*E31)/F38," ")</f>
        <v>9990</v>
      </c>
      <c r="G39" s="17" t="str">
        <f>IF(F38=1,"perché è uguale al prodotto dei due numeri dati"," ")</f>
        <v> </v>
      </c>
      <c r="H39" s="11"/>
      <c r="I39" s="11"/>
    </row>
    <row r="40" spans="1:9" ht="15.75">
      <c r="A40" s="19"/>
      <c r="B40" s="52" t="str">
        <f>IF(AND(B39&lt;&gt;0,D39&lt;&gt;0,B39&lt;&gt;" "),INT(D38/D39)," ")</f>
        <v> </v>
      </c>
      <c r="C40" s="54"/>
      <c r="D40" s="52" t="str">
        <f>IF(AND(B39&lt;&gt;0,D39&lt;&gt;0,B39&lt;&gt;" "),MOD(D38,D39)," ")</f>
        <v> </v>
      </c>
      <c r="E40" s="50"/>
      <c r="F40" s="50"/>
      <c r="G40" s="50"/>
      <c r="H40" s="50"/>
      <c r="I40" s="50"/>
    </row>
    <row r="41" ht="12.75">
      <c r="A41" s="19"/>
    </row>
    <row r="42" spans="1:7" ht="15.75">
      <c r="A42" s="19"/>
      <c r="B42" s="30" t="s">
        <v>8</v>
      </c>
      <c r="C42" s="30">
        <f>IF(H11&lt;&gt;0,K14,99)</f>
        <v>111</v>
      </c>
      <c r="D42" s="31" t="s">
        <v>9</v>
      </c>
      <c r="E42" s="30">
        <f>IF(H11&lt;&gt;0,99,K14)</f>
        <v>99</v>
      </c>
      <c r="F42" s="16"/>
      <c r="G42" s="17" t="str">
        <f>IF(F49=1,"I DUE NUMERI SONO COPRIMI"," ")</f>
        <v> </v>
      </c>
    </row>
    <row r="43" spans="1:7" ht="15.75">
      <c r="A43" s="19"/>
      <c r="B43" s="14"/>
      <c r="C43" s="18"/>
      <c r="D43" s="15"/>
      <c r="E43" s="18"/>
      <c r="F43" s="16"/>
      <c r="G43" s="17"/>
    </row>
    <row r="44" spans="1:7" ht="12.75">
      <c r="A44" s="19"/>
      <c r="B44" s="11"/>
      <c r="C44" s="11"/>
      <c r="D44" s="11"/>
      <c r="E44" s="11"/>
      <c r="F44" s="11"/>
      <c r="G44" s="11"/>
    </row>
    <row r="45" spans="2:7" ht="12.75">
      <c r="B45" s="19" t="s">
        <v>1</v>
      </c>
      <c r="C45" s="19"/>
      <c r="D45" s="13" t="s">
        <v>2</v>
      </c>
      <c r="E45" s="11"/>
      <c r="F45" s="11"/>
      <c r="G45" s="11"/>
    </row>
    <row r="46" spans="2:7" ht="18">
      <c r="B46" s="18">
        <f>INT(C42/E42)</f>
        <v>1</v>
      </c>
      <c r="C46" s="20"/>
      <c r="D46" s="18">
        <f>MOD(C42,E42)</f>
        <v>12</v>
      </c>
      <c r="E46" s="21" t="str">
        <f>IF(AND(C42&lt;&gt;E42,D46=0),"M.C.D. è"," ")</f>
        <v> </v>
      </c>
      <c r="F46" s="22" t="str">
        <f>IF(AND(C42&lt;&gt;E42,D46=0),E42," ")</f>
        <v> </v>
      </c>
      <c r="G46" s="21" t="str">
        <f>IF(AND(C42&lt;&gt;E42,D46=0),"perché il resto è uguale a zero"," ")</f>
        <v> </v>
      </c>
    </row>
    <row r="47" spans="2:7" ht="18">
      <c r="B47" s="18">
        <f>IF(AND(B46&lt;&gt;0,D46&lt;&gt;0),INT(E42/D46)," ")</f>
        <v>8</v>
      </c>
      <c r="C47" s="18"/>
      <c r="D47" s="18">
        <f>IF(AND(B46&lt;&gt;0,D46&lt;&gt;0),MOD(E42,D46)," ")</f>
        <v>3</v>
      </c>
      <c r="E47" s="18" t="str">
        <f>IF(AND(C42&lt;&gt;E42,D46=0),"m.c.m. è:"," ")</f>
        <v> </v>
      </c>
      <c r="F47" s="22" t="str">
        <f>IF(AND(C42&lt;&gt;E42,D46=0),C42," ")</f>
        <v> </v>
      </c>
      <c r="G47" s="13"/>
    </row>
    <row r="48" spans="2:7" ht="15.75">
      <c r="B48" s="18">
        <f>IF(AND(B47&lt;&gt;0,D47&lt;&gt;0,B47&lt;&gt;" "),INT(D46/D47)," ")</f>
        <v>4</v>
      </c>
      <c r="C48" s="18"/>
      <c r="D48" s="18">
        <f>IF(AND(B47&lt;&gt;0,D47&lt;&gt;0,B47&lt;&gt;" "),MOD(D46,D47)," ")</f>
        <v>0</v>
      </c>
      <c r="E48" s="11"/>
      <c r="F48" s="23"/>
      <c r="G48" s="11"/>
    </row>
    <row r="49" spans="2:7" ht="18">
      <c r="B49" s="18" t="str">
        <f>IF(AND(B48&lt;&gt;0,D48&lt;&gt;0,B48&lt;&gt;" "),INT(D47/D48)," ")</f>
        <v> </v>
      </c>
      <c r="C49" s="18"/>
      <c r="D49" s="18" t="str">
        <f>IF(AND(B48&lt;&gt;0,D48&lt;&gt;0,B48&lt;&gt;" "),MOD(D47,D48)," ")</f>
        <v> </v>
      </c>
      <c r="E49" s="24" t="str">
        <f>IF(AND(B46&lt;&gt;0,D46&lt;&gt;0),"M.C.D. è:"," ")</f>
        <v>M.C.D. è:</v>
      </c>
      <c r="F49" s="22">
        <f>IF(AND(B46&lt;&gt;0,D46&lt;&gt;0),SMALL(D46:D51,2)," ")</f>
        <v>3</v>
      </c>
      <c r="G49" s="21" t="str">
        <f>IF(AND(B46&lt;&gt;0,D46&lt;&gt;0),"perché è il minore dei resti distinti da zero"," ")</f>
        <v>perché è il minore dei resti distinti da zero</v>
      </c>
    </row>
    <row r="50" spans="2:7" ht="15.75">
      <c r="B50" s="18" t="str">
        <f>IF(AND(B49&lt;&gt;0,D49&lt;&gt;0,B49&lt;&gt;" "),INT(D48/D49)," ")</f>
        <v> </v>
      </c>
      <c r="C50" s="18"/>
      <c r="D50" s="18" t="str">
        <f>IF(AND(B49&lt;&gt;0,D49&lt;&gt;0,B49&lt;&gt;" "),MOD(D48,D49)," ")</f>
        <v> </v>
      </c>
      <c r="E50" s="24" t="str">
        <f>IF(AND(B46&lt;&gt;0,D46&lt;&gt;0),"m.c.m. è:"," ")</f>
        <v>m.c.m. è:</v>
      </c>
      <c r="F50" s="32">
        <f>IF(AND(B46&lt;&gt;0,D46&lt;&gt;0),(C42*E42)/F49," ")</f>
        <v>3663</v>
      </c>
      <c r="G50" s="17" t="str">
        <f>IF(F49=1,"perché è uguale al prodotto dei due numeri dati"," ")</f>
        <v> </v>
      </c>
    </row>
    <row r="52" spans="1:11" ht="15.75">
      <c r="A52" s="19"/>
      <c r="B52" s="30" t="s">
        <v>8</v>
      </c>
      <c r="C52" s="30">
        <f>IF(H18&lt;&gt;0,K21,999)</f>
        <v>1122</v>
      </c>
      <c r="D52" s="31" t="s">
        <v>9</v>
      </c>
      <c r="E52" s="30">
        <f>IF(H18&lt;&gt;0,999,K21)</f>
        <v>999</v>
      </c>
      <c r="F52" s="16"/>
      <c r="G52" s="17" t="str">
        <f>IF(F59=1,"I DUE NUMERI SONO COPRIMI"," ")</f>
        <v> </v>
      </c>
      <c r="H52" s="13"/>
      <c r="I52" s="11"/>
      <c r="J52" s="11"/>
      <c r="K52" s="50"/>
    </row>
    <row r="53" spans="1:11" ht="15.75">
      <c r="A53" s="19"/>
      <c r="B53" s="14"/>
      <c r="C53" s="18"/>
      <c r="D53" s="15"/>
      <c r="E53" s="18"/>
      <c r="F53" s="16"/>
      <c r="G53" s="17"/>
      <c r="H53" s="13"/>
      <c r="I53" s="11"/>
      <c r="J53" s="11"/>
      <c r="K53" s="50"/>
    </row>
    <row r="54" spans="1:11" ht="12.75">
      <c r="A54" s="19"/>
      <c r="B54" s="11"/>
      <c r="C54" s="11"/>
      <c r="D54" s="11"/>
      <c r="E54" s="11"/>
      <c r="F54" s="11"/>
      <c r="G54" s="11"/>
      <c r="H54" s="11"/>
      <c r="I54" s="11"/>
      <c r="J54" s="11"/>
      <c r="K54" s="50"/>
    </row>
    <row r="55" spans="1:11" ht="12.75">
      <c r="A55" s="50"/>
      <c r="B55" s="19" t="s">
        <v>1</v>
      </c>
      <c r="C55" s="19"/>
      <c r="D55" s="13" t="s">
        <v>2</v>
      </c>
      <c r="E55" s="11"/>
      <c r="F55" s="11"/>
      <c r="G55" s="11"/>
      <c r="H55" s="11"/>
      <c r="I55" s="11"/>
      <c r="J55" s="50"/>
      <c r="K55" s="50"/>
    </row>
    <row r="56" spans="2:9" ht="18">
      <c r="B56" s="18">
        <f>INT(C52/E52)</f>
        <v>1</v>
      </c>
      <c r="C56" s="20"/>
      <c r="D56" s="18">
        <f>MOD(C52,E52)</f>
        <v>123</v>
      </c>
      <c r="E56" s="21" t="str">
        <f>IF(AND(C52&lt;&gt;E52,D56=0),"M.C.D. è"," ")</f>
        <v> </v>
      </c>
      <c r="F56" s="22" t="str">
        <f>IF(AND(C52&lt;&gt;E52,D56=0),E52," ")</f>
        <v> </v>
      </c>
      <c r="G56" s="21" t="str">
        <f>IF(AND(C52&lt;&gt;E52,D56=0),"perché il resto è uguale a zero"," ")</f>
        <v> </v>
      </c>
      <c r="H56" s="11"/>
      <c r="I56" s="11"/>
    </row>
    <row r="57" spans="1:9" ht="18">
      <c r="A57" s="29"/>
      <c r="B57" s="18">
        <f>IF(AND(B56&lt;&gt;0,D56&lt;&gt;0),INT(E52/D56)," ")</f>
        <v>8</v>
      </c>
      <c r="C57" s="18"/>
      <c r="D57" s="18">
        <f>IF(AND(B56&lt;&gt;0,D56&lt;&gt;0),MOD(E52,D56)," ")</f>
        <v>15</v>
      </c>
      <c r="E57" s="18" t="str">
        <f>IF(AND(C52&lt;&gt;E52,D56=0),"m.c.m. è:"," ")</f>
        <v> </v>
      </c>
      <c r="F57" s="22" t="str">
        <f>IF(AND(C52&lt;&gt;E52,D56=0),C52," ")</f>
        <v> </v>
      </c>
      <c r="G57" s="13"/>
      <c r="H57" s="11"/>
      <c r="I57" s="11"/>
    </row>
    <row r="58" spans="1:9" ht="15.75">
      <c r="A58" s="12"/>
      <c r="B58" s="18">
        <f>IF(AND(B57&lt;&gt;0,D57&lt;&gt;0,B57&lt;&gt;" "),INT(D56/D57)," ")</f>
        <v>8</v>
      </c>
      <c r="C58" s="18"/>
      <c r="D58" s="18">
        <f>IF(AND(B57&lt;&gt;0,D57&lt;&gt;0,B57&lt;&gt;" "),MOD(D56,D57)," ")</f>
        <v>3</v>
      </c>
      <c r="E58" s="11"/>
      <c r="F58" s="23"/>
      <c r="G58" s="11"/>
      <c r="H58" s="11"/>
      <c r="I58" s="27"/>
    </row>
    <row r="59" spans="1:9" ht="18">
      <c r="A59" s="11"/>
      <c r="B59" s="18">
        <f>IF(AND(B58&lt;&gt;0,D58&lt;&gt;0,B58&lt;&gt;" "),INT(D57/D58)," ")</f>
        <v>5</v>
      </c>
      <c r="C59" s="18"/>
      <c r="D59" s="18">
        <f>IF(AND(B58&lt;&gt;0,D58&lt;&gt;0,B58&lt;&gt;" "),MOD(D57,D58)," ")</f>
        <v>0</v>
      </c>
      <c r="E59" s="24" t="str">
        <f>IF(AND(B56&lt;&gt;0,D56&lt;&gt;0),"M.C.D. è:"," ")</f>
        <v>M.C.D. è:</v>
      </c>
      <c r="F59" s="22">
        <f>IF(AND(B56&lt;&gt;0,D56&lt;&gt;0),SMALL(D56:D61,2)," ")</f>
        <v>3</v>
      </c>
      <c r="G59" s="21" t="str">
        <f>IF(AND(B56&lt;&gt;0,D56&lt;&gt;0),"perché è il minore dei resti distinti da zero"," ")</f>
        <v>perché è il minore dei resti distinti da zero</v>
      </c>
      <c r="H59" s="11"/>
      <c r="I59" s="11"/>
    </row>
    <row r="60" spans="1:9" ht="15.75">
      <c r="A60" s="19"/>
      <c r="B60" s="18" t="str">
        <f>IF(AND(B59&lt;&gt;0,D59&lt;&gt;0,B59&lt;&gt;" "),INT(D58/D59)," ")</f>
        <v> </v>
      </c>
      <c r="C60" s="18"/>
      <c r="D60" s="18" t="str">
        <f>IF(AND(B59&lt;&gt;0,D59&lt;&gt;0,B59&lt;&gt;" "),MOD(D58,D59)," ")</f>
        <v> </v>
      </c>
      <c r="E60" s="24" t="str">
        <f>IF(AND(B56&lt;&gt;0,D56&lt;&gt;0),"m.c.m. è:"," ")</f>
        <v>m.c.m. è:</v>
      </c>
      <c r="F60" s="32">
        <f>IF(AND(B56&lt;&gt;0,D56&lt;&gt;0),(C52*E52)/F59," ")</f>
        <v>373626</v>
      </c>
      <c r="G60" s="17" t="str">
        <f>IF(F59=1,"perché è uguale al prodotto dei due numeri dati"," ")</f>
        <v> </v>
      </c>
      <c r="H60" s="11"/>
      <c r="I60" s="11"/>
    </row>
    <row r="61" spans="1:9" ht="15.75">
      <c r="A61" s="19"/>
      <c r="B61" s="52" t="str">
        <f>IF(AND(B60&lt;&gt;0,D60&lt;&gt;0,B60&lt;&gt;" "),INT(D59/D60)," ")</f>
        <v> </v>
      </c>
      <c r="C61" s="54"/>
      <c r="D61" s="52" t="str">
        <f>IF(AND(B60&lt;&gt;0,D60&lt;&gt;0,B60&lt;&gt;" "),MOD(D59,D60)," ")</f>
        <v> </v>
      </c>
      <c r="E61" s="50"/>
      <c r="F61" s="50"/>
      <c r="G61" s="50"/>
      <c r="H61" s="50"/>
      <c r="I61" s="50"/>
    </row>
  </sheetData>
  <sheetProtection password="D1FA" sheet="1" objects="1" scenarios="1" selectLockedCells="1"/>
  <mergeCells count="11">
    <mergeCell ref="B18:G18"/>
    <mergeCell ref="E21:H21"/>
    <mergeCell ref="B4:G4"/>
    <mergeCell ref="B11:G11"/>
    <mergeCell ref="E14:H14"/>
    <mergeCell ref="E7:H7"/>
    <mergeCell ref="A1:C1"/>
    <mergeCell ref="M6:N6"/>
    <mergeCell ref="M1:N1"/>
    <mergeCell ref="M3:N3"/>
    <mergeCell ref="M5:N5"/>
  </mergeCells>
  <hyperlinks>
    <hyperlink ref="M5:N5" r:id="rId1" display="Aritmetica"/>
    <hyperlink ref="M3:N3" r:id="rId2" display="Excel"/>
    <hyperlink ref="M1:N1" r:id="rId3" display="Home page"/>
  </hyperlinks>
  <printOptions/>
  <pageMargins left="0.75" right="0.75" top="1" bottom="1" header="0.5" footer="0.5"/>
  <pageSetup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H8" sqref="H8"/>
    </sheetView>
  </sheetViews>
  <sheetFormatPr defaultColWidth="9.140625" defaultRowHeight="12.75"/>
  <cols>
    <col min="1" max="8" width="9.140625" style="1" customWidth="1"/>
    <col min="9" max="9" width="14.57421875" style="1" customWidth="1"/>
    <col min="10" max="16384" width="9.140625" style="1" customWidth="1"/>
  </cols>
  <sheetData>
    <row r="1" spans="1:3" ht="15">
      <c r="A1" s="61" t="s">
        <v>0</v>
      </c>
      <c r="B1" s="61"/>
      <c r="C1" s="61"/>
    </row>
    <row r="2" spans="13:14" ht="12.75">
      <c r="M2" s="57"/>
      <c r="N2" s="57"/>
    </row>
    <row r="3" spans="13:14" ht="15.75">
      <c r="M3" s="64" t="s">
        <v>14</v>
      </c>
      <c r="N3" s="64"/>
    </row>
    <row r="4" spans="13:14" ht="12.75">
      <c r="M4" s="57"/>
      <c r="N4" s="57"/>
    </row>
    <row r="5" spans="6:14" ht="15.75">
      <c r="F5" s="2"/>
      <c r="J5" s="3"/>
      <c r="M5" s="64" t="s">
        <v>17</v>
      </c>
      <c r="N5" s="64"/>
    </row>
    <row r="6" spans="6:14" ht="12.75">
      <c r="F6" s="2"/>
      <c r="J6" s="3"/>
      <c r="M6" s="57"/>
      <c r="N6" s="57"/>
    </row>
    <row r="7" spans="5:14" ht="15.75">
      <c r="E7" s="4"/>
      <c r="K7" s="49"/>
      <c r="L7" s="49"/>
      <c r="M7" s="64" t="s">
        <v>13</v>
      </c>
      <c r="N7" s="64"/>
    </row>
    <row r="8" spans="2:14" ht="23.25">
      <c r="B8" s="62" t="s">
        <v>16</v>
      </c>
      <c r="C8" s="62"/>
      <c r="D8" s="62"/>
      <c r="E8" s="62"/>
      <c r="F8" s="62"/>
      <c r="G8" s="62"/>
      <c r="H8" s="56">
        <v>1</v>
      </c>
      <c r="I8" s="7" t="s">
        <v>5</v>
      </c>
      <c r="J8" s="60">
        <v>2</v>
      </c>
      <c r="K8" s="58">
        <v>6</v>
      </c>
      <c r="L8" s="58">
        <v>6</v>
      </c>
      <c r="M8" s="67"/>
      <c r="N8" s="67"/>
    </row>
    <row r="9" spans="2:8" ht="12.75" customHeight="1">
      <c r="B9" s="62" t="s">
        <v>11</v>
      </c>
      <c r="C9" s="62"/>
      <c r="D9" s="62"/>
      <c r="E9" s="62"/>
      <c r="F9" s="62"/>
      <c r="G9" s="62"/>
      <c r="H9" s="3"/>
    </row>
    <row r="10" ht="12.75">
      <c r="H10" s="3"/>
    </row>
    <row r="11" ht="12.75">
      <c r="H11" s="3"/>
    </row>
    <row r="12" ht="12.75">
      <c r="H12" s="3"/>
    </row>
    <row r="13" spans="5:11" ht="26.25">
      <c r="E13" s="65" t="s">
        <v>7</v>
      </c>
      <c r="F13" s="65"/>
      <c r="G13" s="65"/>
      <c r="H13" s="65"/>
      <c r="I13" s="8">
        <f>IF(AND(J8&lt;&gt;K8),K13/F39,"")</f>
        <v>19</v>
      </c>
      <c r="K13" s="11">
        <f>H8*1000+J8*100+K8*10+L8-(H8*10+J8)</f>
        <v>1254</v>
      </c>
    </row>
    <row r="14" spans="7:9" ht="26.25">
      <c r="G14" s="10"/>
      <c r="H14" s="10"/>
      <c r="I14" s="9">
        <f>IF(AND(J8&lt;&gt;K8),990/F39,"")</f>
        <v>15</v>
      </c>
    </row>
    <row r="15" spans="2:14" ht="15.75">
      <c r="B15" s="33"/>
      <c r="C15" s="33"/>
      <c r="D15" s="33"/>
      <c r="E15" s="59">
        <f>IF(AND(J8&lt;&gt;K8),"","Attenzione: le cifre non sono inserite correttamente.")</f>
      </c>
      <c r="F15" s="41"/>
      <c r="G15" s="41"/>
      <c r="H15" s="41"/>
      <c r="I15" s="41"/>
      <c r="J15" s="33"/>
      <c r="K15" s="33"/>
      <c r="L15" s="33"/>
      <c r="M15" s="33"/>
      <c r="N15" s="33"/>
    </row>
    <row r="16" spans="2:14" ht="18">
      <c r="B16" s="33"/>
      <c r="C16" s="33"/>
      <c r="D16" s="33"/>
      <c r="E16" s="33"/>
      <c r="F16" s="33"/>
      <c r="G16" s="34"/>
      <c r="H16" s="35"/>
      <c r="I16" s="34"/>
      <c r="J16" s="34"/>
      <c r="K16" s="36"/>
      <c r="L16" s="38"/>
      <c r="M16" s="33"/>
      <c r="N16" s="33"/>
    </row>
    <row r="17" spans="1:12" ht="23.25">
      <c r="A17" s="11"/>
      <c r="B17" s="62" t="s">
        <v>10</v>
      </c>
      <c r="C17" s="62"/>
      <c r="D17" s="62"/>
      <c r="E17" s="62"/>
      <c r="F17" s="62"/>
      <c r="G17" s="62"/>
      <c r="H17" s="56">
        <v>1</v>
      </c>
      <c r="I17" s="7" t="s">
        <v>5</v>
      </c>
      <c r="J17" s="60">
        <v>3</v>
      </c>
      <c r="K17" s="60">
        <v>9</v>
      </c>
      <c r="L17" s="58">
        <v>4</v>
      </c>
    </row>
    <row r="18" spans="1:8" ht="15.75">
      <c r="A18" s="11"/>
      <c r="B18" s="62" t="s">
        <v>12</v>
      </c>
      <c r="C18" s="62"/>
      <c r="D18" s="62"/>
      <c r="E18" s="62"/>
      <c r="F18" s="62"/>
      <c r="G18" s="62"/>
      <c r="H18" s="3"/>
    </row>
    <row r="19" spans="1:8" ht="12.75">
      <c r="A19" s="11"/>
      <c r="H19" s="3"/>
    </row>
    <row r="20" spans="1:8" ht="12.75">
      <c r="A20" s="11"/>
      <c r="H20" s="3"/>
    </row>
    <row r="21" spans="1:8" ht="12.75">
      <c r="A21" s="11"/>
      <c r="H21" s="3"/>
    </row>
    <row r="22" spans="1:11" ht="26.25">
      <c r="A22" s="11"/>
      <c r="E22" s="65" t="s">
        <v>7</v>
      </c>
      <c r="F22" s="65"/>
      <c r="G22" s="65"/>
      <c r="H22" s="65"/>
      <c r="I22" s="8">
        <f>IF(AND(K17&lt;&gt;L17),K22/F50,"")</f>
        <v>251</v>
      </c>
      <c r="K22" s="11">
        <f>H17*1000+J17*100+K17*10+L17-(H17*100+J17*10+K17)</f>
        <v>1255</v>
      </c>
    </row>
    <row r="23" spans="1:9" ht="26.25">
      <c r="A23" s="11"/>
      <c r="G23" s="10"/>
      <c r="H23" s="10"/>
      <c r="I23" s="9">
        <f>IF(AND(K17&lt;&gt;L17),900/F50,"")</f>
        <v>180</v>
      </c>
    </row>
    <row r="24" spans="1:5" ht="15.75">
      <c r="A24" s="11"/>
      <c r="B24" s="33"/>
      <c r="C24" s="33"/>
      <c r="D24" s="33"/>
      <c r="E24" s="59">
        <f>IF(AND(K17&lt;&gt;L17),"","Attenzione: le cifre non sono inserite correttamente.")</f>
      </c>
    </row>
    <row r="25" spans="1:5" ht="12.75">
      <c r="A25" s="11"/>
      <c r="B25" s="33"/>
      <c r="C25" s="33"/>
      <c r="D25" s="33"/>
      <c r="E25" s="38"/>
    </row>
    <row r="26" spans="1:5" ht="12.75">
      <c r="A26" s="11"/>
      <c r="B26" s="33"/>
      <c r="C26" s="33"/>
      <c r="D26" s="33"/>
      <c r="E26" s="33"/>
    </row>
    <row r="27" spans="1:14" ht="15.75">
      <c r="A27" s="11"/>
      <c r="B27" s="33"/>
      <c r="C27" s="33"/>
      <c r="D27" s="33"/>
      <c r="E27" s="33"/>
      <c r="F27" s="37" t="str">
        <f>IF(AND(B41&lt;&gt;0,D41&lt;&gt;0,B41&lt;&gt;" "),INT(D40/D41)," ")</f>
        <v> </v>
      </c>
      <c r="G27" s="37"/>
      <c r="H27" s="37" t="str">
        <f>IF(AND(B41&lt;&gt;0,D41&lt;&gt;0,B41&lt;&gt;" "),MOD(D40,D41)," ")</f>
        <v> </v>
      </c>
      <c r="I27" s="33"/>
      <c r="J27" s="40"/>
      <c r="K27" s="39" t="str">
        <f>IF(C32&lt;E32,"ATTENZIONE: hai inserito i numeri al contrario"," ")</f>
        <v> </v>
      </c>
      <c r="L27" s="33"/>
      <c r="M27" s="33"/>
      <c r="N27" s="33"/>
    </row>
    <row r="28" spans="1:14" ht="12.75">
      <c r="A28" s="11"/>
      <c r="L28" s="11"/>
      <c r="M28" s="19"/>
      <c r="N28" s="11"/>
    </row>
    <row r="30" spans="1:13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30" t="s">
        <v>8</v>
      </c>
      <c r="C32" s="30">
        <f>IF(H8&lt;&gt;0,K13,990)</f>
        <v>1254</v>
      </c>
      <c r="D32" s="31" t="s">
        <v>9</v>
      </c>
      <c r="E32" s="30">
        <f>IF(H8&lt;&gt;0,990,K13)</f>
        <v>990</v>
      </c>
      <c r="F32" s="16"/>
      <c r="G32" s="17" t="str">
        <f>IF(F39=1,"I DUE NUMERI SONO COPRIMI"," ")</f>
        <v> </v>
      </c>
      <c r="H32" s="13"/>
      <c r="I32" s="11"/>
      <c r="J32" s="11"/>
      <c r="K32" s="11"/>
      <c r="L32" s="11"/>
      <c r="M32" s="11"/>
    </row>
    <row r="33" spans="1:13" ht="15.75">
      <c r="A33" s="11"/>
      <c r="B33" s="14"/>
      <c r="C33" s="18"/>
      <c r="D33" s="15"/>
      <c r="E33" s="18"/>
      <c r="F33" s="16"/>
      <c r="G33" s="17"/>
      <c r="H33" s="13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/>
      <c r="B35" s="19" t="s">
        <v>1</v>
      </c>
      <c r="C35" s="19"/>
      <c r="D35" s="13" t="s">
        <v>2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8">
      <c r="A36" s="11"/>
      <c r="B36" s="18">
        <f>INT(C32/E32)</f>
        <v>1</v>
      </c>
      <c r="C36" s="20"/>
      <c r="D36" s="18">
        <f>MOD(C32,E32)</f>
        <v>264</v>
      </c>
      <c r="E36" s="21" t="str">
        <f>IF(AND(C32&lt;&gt;E32,D36=0),"M.C.D. è"," ")</f>
        <v> </v>
      </c>
      <c r="F36" s="22" t="str">
        <f>IF(AND(C32&lt;&gt;E32,D36=0),E32," ")</f>
        <v> </v>
      </c>
      <c r="G36" s="21" t="str">
        <f>IF(AND(C32&lt;&gt;E32,D36=0),"perché il resto è uguale a zero"," ")</f>
        <v> </v>
      </c>
      <c r="H36" s="11"/>
      <c r="I36" s="11"/>
      <c r="J36" s="11"/>
      <c r="K36" s="11"/>
      <c r="L36" s="11"/>
      <c r="M36" s="11"/>
    </row>
    <row r="37" spans="1:13" ht="18">
      <c r="A37" s="11"/>
      <c r="B37" s="18">
        <f>IF(AND(B36&lt;&gt;0,D36&lt;&gt;0),INT(E32/D36)," ")</f>
        <v>3</v>
      </c>
      <c r="C37" s="18"/>
      <c r="D37" s="18">
        <f>IF(AND(B36&lt;&gt;0,D36&lt;&gt;0),MOD(E32,D36)," ")</f>
        <v>198</v>
      </c>
      <c r="E37" s="18" t="str">
        <f>IF(AND(C32&lt;&gt;E32,D36=0),"m.c.m. è:"," ")</f>
        <v> </v>
      </c>
      <c r="F37" s="22" t="str">
        <f>IF(AND(C32&lt;&gt;E32,D36=0),C32," ")</f>
        <v> </v>
      </c>
      <c r="G37" s="13"/>
      <c r="H37" s="11"/>
      <c r="I37" s="11"/>
      <c r="J37" s="11"/>
      <c r="K37" s="11"/>
      <c r="L37" s="11"/>
      <c r="M37" s="11"/>
    </row>
    <row r="38" spans="1:13" ht="15.75">
      <c r="A38" s="11"/>
      <c r="B38" s="18">
        <f>IF(AND(B37&lt;&gt;0,D37&lt;&gt;0,B37&lt;&gt;" "),INT(D36/D37)," ")</f>
        <v>1</v>
      </c>
      <c r="C38" s="18"/>
      <c r="D38" s="18">
        <f>IF(AND(B37&lt;&gt;0,D37&lt;&gt;0,B37&lt;&gt;" "),MOD(D36,D37)," ")</f>
        <v>66</v>
      </c>
      <c r="E38" s="11"/>
      <c r="F38" s="23"/>
      <c r="G38" s="11"/>
      <c r="H38" s="11"/>
      <c r="I38" s="27"/>
      <c r="J38" s="11"/>
      <c r="K38" s="11"/>
      <c r="L38" s="11"/>
      <c r="M38" s="11"/>
    </row>
    <row r="39" spans="1:13" ht="18">
      <c r="A39" s="11"/>
      <c r="B39" s="18">
        <f>IF(AND(B38&lt;&gt;0,D38&lt;&gt;0,B38&lt;&gt;" "),INT(D37/D38)," ")</f>
        <v>3</v>
      </c>
      <c r="C39" s="18"/>
      <c r="D39" s="18">
        <f>IF(AND(B38&lt;&gt;0,D38&lt;&gt;0,B38&lt;&gt;" "),MOD(D37,D38)," ")</f>
        <v>0</v>
      </c>
      <c r="E39" s="24" t="str">
        <f>IF(AND(B36&lt;&gt;0,D36&lt;&gt;0),"M.C.D. è:"," ")</f>
        <v>M.C.D. è:</v>
      </c>
      <c r="F39" s="22">
        <f>IF(AND(B36&lt;&gt;0,D36&lt;&gt;0),SMALL(D36:D41,2)," ")</f>
        <v>66</v>
      </c>
      <c r="G39" s="21" t="str">
        <f>IF(AND(B36&lt;&gt;0,D36&lt;&gt;0),"perché è il minore dei resti distinti da zero"," ")</f>
        <v>perché è il minore dei resti distinti da zero</v>
      </c>
      <c r="H39" s="11"/>
      <c r="I39" s="11"/>
      <c r="J39" s="11"/>
      <c r="K39" s="11"/>
      <c r="L39" s="11"/>
      <c r="M39" s="11"/>
    </row>
    <row r="40" spans="1:13" ht="15.75">
      <c r="A40" s="11"/>
      <c r="B40" s="18" t="str">
        <f>IF(AND(B39&lt;&gt;0,D39&lt;&gt;0,B39&lt;&gt;" "),INT(D38/D39)," ")</f>
        <v> </v>
      </c>
      <c r="C40" s="18"/>
      <c r="D40" s="18" t="str">
        <f>IF(AND(B39&lt;&gt;0,D39&lt;&gt;0,B39&lt;&gt;" "),MOD(D38,D39)," ")</f>
        <v> </v>
      </c>
      <c r="E40" s="24" t="str">
        <f>IF(AND(B36&lt;&gt;0,D36&lt;&gt;0),"m.c.m. è:"," ")</f>
        <v>m.c.m. è:</v>
      </c>
      <c r="F40" s="32">
        <f>IF(AND(B36&lt;&gt;0,D36&lt;&gt;0),(C32*E32)/F39," ")</f>
        <v>18810</v>
      </c>
      <c r="G40" s="17" t="str">
        <f>IF(F39=1,"perché è uguale al prodotto dei due numeri dati"," ")</f>
        <v> </v>
      </c>
      <c r="H40" s="11"/>
      <c r="I40" s="11"/>
      <c r="J40" s="11"/>
      <c r="K40" s="11"/>
      <c r="L40" s="11"/>
      <c r="M40" s="11"/>
    </row>
    <row r="41" spans="1:13" ht="15.75">
      <c r="A41" s="11"/>
      <c r="B41" s="18" t="str">
        <f>IF(AND(B40&lt;&gt;0,D40&lt;&gt;0,B40&lt;&gt;" "),INT(D39/D40)," ")</f>
        <v> </v>
      </c>
      <c r="C41" s="20"/>
      <c r="D41" s="18" t="str">
        <f>IF(AND(B40&lt;&gt;0,D40&lt;&gt;0,B40&lt;&gt;" "),MOD(D39,D40)," ")</f>
        <v> 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>
      <c r="A43" s="11"/>
      <c r="B43" s="30" t="s">
        <v>8</v>
      </c>
      <c r="C43" s="30">
        <f>IF(H17&lt;&gt;0,K22,900)</f>
        <v>1255</v>
      </c>
      <c r="D43" s="31" t="s">
        <v>9</v>
      </c>
      <c r="E43" s="30">
        <f>IF(H17&lt;&gt;0,900,K22)</f>
        <v>900</v>
      </c>
      <c r="F43" s="16"/>
      <c r="G43" s="17" t="str">
        <f>IF(F50=1,"I DUE NUMERI SONO COPRIMI"," ")</f>
        <v> </v>
      </c>
      <c r="H43" s="13"/>
      <c r="I43" s="11"/>
      <c r="J43" s="11"/>
      <c r="K43" s="11"/>
      <c r="L43" s="11"/>
      <c r="M43" s="11"/>
    </row>
    <row r="44" spans="1:13" ht="15.75">
      <c r="A44" s="11"/>
      <c r="B44" s="14"/>
      <c r="C44" s="18"/>
      <c r="D44" s="15"/>
      <c r="E44" s="18"/>
      <c r="F44" s="16"/>
      <c r="G44" s="17"/>
      <c r="H44" s="13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9" t="s">
        <v>1</v>
      </c>
      <c r="C46" s="19"/>
      <c r="D46" s="13" t="s">
        <v>2</v>
      </c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8">
      <c r="A47" s="11"/>
      <c r="B47" s="18">
        <f>INT(C43/E43)</f>
        <v>1</v>
      </c>
      <c r="C47" s="20"/>
      <c r="D47" s="18">
        <f>MOD(C43,E43)</f>
        <v>355</v>
      </c>
      <c r="E47" s="21" t="str">
        <f>IF(AND(C43&lt;&gt;E43,D47=0),"M.C.D. è"," ")</f>
        <v> </v>
      </c>
      <c r="F47" s="22" t="str">
        <f>IF(AND(C43&lt;&gt;E43,D47=0),E43," ")</f>
        <v> </v>
      </c>
      <c r="G47" s="21" t="str">
        <f>IF(AND(C43&lt;&gt;E43,D47=0),"perché il resto è uguale a zero"," ")</f>
        <v> </v>
      </c>
      <c r="H47" s="11"/>
      <c r="I47" s="11"/>
      <c r="J47" s="11"/>
      <c r="K47" s="11"/>
      <c r="L47" s="11"/>
      <c r="M47" s="11"/>
    </row>
    <row r="48" spans="1:13" ht="18">
      <c r="A48" s="11"/>
      <c r="B48" s="18">
        <f>IF(AND(B47&lt;&gt;0,D47&lt;&gt;0),INT(E43/D47)," ")</f>
        <v>2</v>
      </c>
      <c r="C48" s="18"/>
      <c r="D48" s="18">
        <f>IF(AND(B47&lt;&gt;0,D47&lt;&gt;0),MOD(E43,D47)," ")</f>
        <v>190</v>
      </c>
      <c r="E48" s="18" t="str">
        <f>IF(AND(C43&lt;&gt;E43,D47=0),"m.c.m. è:"," ")</f>
        <v> </v>
      </c>
      <c r="F48" s="22" t="str">
        <f>IF(AND(C43&lt;&gt;E43,D47=0),C43," ")</f>
        <v> </v>
      </c>
      <c r="G48" s="13"/>
      <c r="H48" s="11"/>
      <c r="I48" s="11"/>
      <c r="J48" s="11"/>
      <c r="K48" s="11"/>
      <c r="L48" s="11"/>
      <c r="M48" s="11"/>
    </row>
    <row r="49" spans="1:13" ht="15.75">
      <c r="A49" s="11"/>
      <c r="B49" s="18">
        <f aca="true" t="shared" si="0" ref="B49:B55">IF(AND(B48&lt;&gt;0,D48&lt;&gt;0,B48&lt;&gt;" "),INT(D47/D48)," ")</f>
        <v>1</v>
      </c>
      <c r="C49" s="18"/>
      <c r="D49" s="18">
        <f aca="true" t="shared" si="1" ref="D49:D55">IF(AND(B48&lt;&gt;0,D48&lt;&gt;0,B48&lt;&gt;" "),MOD(D47,D48)," ")</f>
        <v>165</v>
      </c>
      <c r="E49" s="11"/>
      <c r="F49" s="23"/>
      <c r="G49" s="11"/>
      <c r="H49" s="11"/>
      <c r="I49" s="27"/>
      <c r="J49" s="11"/>
      <c r="K49" s="11"/>
      <c r="L49" s="11"/>
      <c r="M49" s="11"/>
    </row>
    <row r="50" spans="1:13" ht="18">
      <c r="A50" s="11"/>
      <c r="B50" s="18">
        <f t="shared" si="0"/>
        <v>1</v>
      </c>
      <c r="C50" s="18"/>
      <c r="D50" s="18">
        <f t="shared" si="1"/>
        <v>25</v>
      </c>
      <c r="E50" s="24" t="str">
        <f>IF(AND(B47&lt;&gt;0,D47&lt;&gt;0),"M.C.D. è:"," ")</f>
        <v>M.C.D. è:</v>
      </c>
      <c r="F50" s="22">
        <f>IF(AND(B47&lt;&gt;0,D47&lt;&gt;0),SMALL(D47:D55,2)," ")</f>
        <v>5</v>
      </c>
      <c r="G50" s="21" t="str">
        <f>IF(AND(B47&lt;&gt;0,D47&lt;&gt;0),"perché è il minore dei resti distinti da zero"," ")</f>
        <v>perché è il minore dei resti distinti da zero</v>
      </c>
      <c r="H50" s="11"/>
      <c r="I50" s="11"/>
      <c r="J50" s="11"/>
      <c r="K50" s="11"/>
      <c r="L50" s="11"/>
      <c r="M50" s="11"/>
    </row>
    <row r="51" spans="1:13" ht="15.75">
      <c r="A51" s="11"/>
      <c r="B51" s="18">
        <f t="shared" si="0"/>
        <v>6</v>
      </c>
      <c r="C51" s="18"/>
      <c r="D51" s="18">
        <f t="shared" si="1"/>
        <v>15</v>
      </c>
      <c r="E51" s="24" t="str">
        <f>IF(AND(B47&lt;&gt;0,D47&lt;&gt;0),"m.c.m. è:"," ")</f>
        <v>m.c.m. è:</v>
      </c>
      <c r="F51" s="32">
        <f>IF(AND(B47&lt;&gt;0,D47&lt;&gt;0),(C43*E43)/F50," ")</f>
        <v>225900</v>
      </c>
      <c r="G51" s="17" t="str">
        <f>IF(F50=1,"perché è uguale al prodotto dei due numeri dati"," ")</f>
        <v> </v>
      </c>
      <c r="H51" s="11"/>
      <c r="I51" s="11"/>
      <c r="J51" s="11"/>
      <c r="K51" s="11"/>
      <c r="L51" s="11"/>
      <c r="M51" s="11"/>
    </row>
    <row r="52" spans="1:13" ht="15.75">
      <c r="A52" s="11"/>
      <c r="B52" s="18">
        <f t="shared" si="0"/>
        <v>1</v>
      </c>
      <c r="C52" s="20"/>
      <c r="D52" s="18">
        <f t="shared" si="1"/>
        <v>10</v>
      </c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.75">
      <c r="A53" s="11"/>
      <c r="B53" s="18">
        <f t="shared" si="0"/>
        <v>1</v>
      </c>
      <c r="C53" s="11"/>
      <c r="D53" s="18">
        <f t="shared" si="1"/>
        <v>5</v>
      </c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.75">
      <c r="A54" s="11"/>
      <c r="B54" s="18">
        <f t="shared" si="0"/>
        <v>2</v>
      </c>
      <c r="C54" s="11"/>
      <c r="D54" s="18">
        <f t="shared" si="1"/>
        <v>0</v>
      </c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.75">
      <c r="A55" s="11"/>
      <c r="B55" s="18" t="str">
        <f t="shared" si="0"/>
        <v> </v>
      </c>
      <c r="C55" s="11"/>
      <c r="D55" s="18" t="str">
        <f t="shared" si="1"/>
        <v> </v>
      </c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</sheetData>
  <sheetProtection password="D1FA" sheet="1" objects="1" scenarios="1" selectLockedCells="1"/>
  <mergeCells count="11">
    <mergeCell ref="M3:N3"/>
    <mergeCell ref="M5:N5"/>
    <mergeCell ref="M7:N7"/>
    <mergeCell ref="B8:G8"/>
    <mergeCell ref="M8:N8"/>
    <mergeCell ref="A1:C1"/>
    <mergeCell ref="E22:H22"/>
    <mergeCell ref="B9:G9"/>
    <mergeCell ref="B18:G18"/>
    <mergeCell ref="E13:H13"/>
    <mergeCell ref="B17:G17"/>
  </mergeCells>
  <hyperlinks>
    <hyperlink ref="M7:N7" r:id="rId1" display="Aritmetica"/>
    <hyperlink ref="M5:N5" r:id="rId2" display="Excel"/>
    <hyperlink ref="M3:N3" r:id="rId3" display="Home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2007-01-18T07:02:32Z</cp:lastPrinted>
  <dcterms:created xsi:type="dcterms:W3CDTF">2002-08-10T16:54:50Z</dcterms:created>
  <dcterms:modified xsi:type="dcterms:W3CDTF">2007-11-21T16:26:01Z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